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IwonaS\Desktop\RÓŻNE\PRZETARGI\przetarg PODZIELNIKI 2022\"/>
    </mc:Choice>
  </mc:AlternateContent>
  <xr:revisionPtr revIDLastSave="0" documentId="13_ncr:1_{1BB67F50-82D0-435C-8C9B-E536A31053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estawienie podzielniki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8" i="2" l="1"/>
  <c r="M8" i="2" s="1"/>
  <c r="N8" i="2" s="1"/>
  <c r="K12" i="2"/>
  <c r="M12" i="2" s="1"/>
  <c r="K19" i="2"/>
  <c r="M19" i="2" s="1"/>
  <c r="K14" i="2"/>
  <c r="M14" i="2" s="1"/>
  <c r="K21" i="2"/>
  <c r="K20" i="2"/>
  <c r="K18" i="2"/>
  <c r="M18" i="2" s="1"/>
  <c r="K17" i="2"/>
  <c r="K16" i="2"/>
  <c r="K15" i="2"/>
  <c r="K13" i="2"/>
  <c r="K11" i="2"/>
  <c r="K10" i="2"/>
  <c r="K9" i="2"/>
  <c r="F12" i="2"/>
  <c r="F14" i="2"/>
  <c r="F19" i="2"/>
  <c r="F18" i="2"/>
  <c r="K22" i="2" l="1"/>
  <c r="N18" i="2"/>
  <c r="F21" i="2"/>
  <c r="F20" i="2"/>
  <c r="F17" i="2"/>
  <c r="F16" i="2"/>
  <c r="F15" i="2"/>
  <c r="F13" i="2"/>
  <c r="F11" i="2"/>
  <c r="F10" i="2"/>
  <c r="F9" i="2"/>
  <c r="F8" i="2"/>
  <c r="M13" i="2"/>
  <c r="N13" i="2" s="1"/>
  <c r="M11" i="2"/>
  <c r="N11" i="2" s="1"/>
  <c r="M9" i="2" l="1"/>
  <c r="N9" i="2" s="1"/>
  <c r="M10" i="2"/>
  <c r="N10" i="2" s="1"/>
  <c r="M15" i="2"/>
  <c r="N15" i="2" s="1"/>
  <c r="M16" i="2"/>
  <c r="N16" i="2" s="1"/>
  <c r="M17" i="2"/>
  <c r="N17" i="2" s="1"/>
  <c r="M20" i="2"/>
  <c r="N20" i="2" s="1"/>
  <c r="M21" i="2"/>
  <c r="N21" i="2" s="1"/>
  <c r="N22" i="2" l="1"/>
  <c r="B9" i="2"/>
  <c r="B10" i="2" s="1"/>
  <c r="B11" i="2" s="1"/>
  <c r="B16" i="2" s="1"/>
  <c r="B17" i="2" l="1"/>
  <c r="B18" i="2" l="1"/>
  <c r="B21" i="2" s="1"/>
</calcChain>
</file>

<file path=xl/sharedStrings.xml><?xml version="1.0" encoding="utf-8"?>
<sst xmlns="http://schemas.openxmlformats.org/spreadsheetml/2006/main" count="50" uniqueCount="41">
  <si>
    <t>Lp.</t>
  </si>
  <si>
    <t>Budynek</t>
  </si>
  <si>
    <t>stawka VAT            [%]</t>
  </si>
  <si>
    <t>Łączny koszt na budynek BRUTTO</t>
  </si>
  <si>
    <t>Turniejowa 59</t>
  </si>
  <si>
    <t>Turniejowa 61</t>
  </si>
  <si>
    <t>Turniejowa 63</t>
  </si>
  <si>
    <t>Turniejowa 65</t>
  </si>
  <si>
    <t>Turniejowa 65A</t>
  </si>
  <si>
    <t>Kordiana 52</t>
  </si>
  <si>
    <t>Kordiana 54</t>
  </si>
  <si>
    <t>Kordiana 56</t>
  </si>
  <si>
    <t>Starowiślna 88</t>
  </si>
  <si>
    <t>Orawska 3</t>
  </si>
  <si>
    <t>Na Zjeździe 13</t>
  </si>
  <si>
    <t>zł netto/urządzenie/rok</t>
  </si>
  <si>
    <t>………………………………, dnia ……………………………………………….</t>
  </si>
  <si>
    <t>ilość lokali mieszkalnych</t>
  </si>
  <si>
    <t>ilość lokali użytkowych</t>
  </si>
  <si>
    <t>PODZIELNIKI</t>
  </si>
  <si>
    <t xml:space="preserve">Koszt podzielników netto </t>
  </si>
  <si>
    <t>przewidywana ilość głównych koncentratorów danych na budynku</t>
  </si>
  <si>
    <t>cena koncentratora netto</t>
  </si>
  <si>
    <t>Łączny koszt za koncentratory netto</t>
  </si>
  <si>
    <t xml:space="preserve">* przyjęto średnio po 5 grzejników na lokal mieszkalny oraz 3 grzejniki na lokal użytkowy </t>
  </si>
  <si>
    <t>orientacyjna ilość podzielników kosztów na budynek*</t>
  </si>
  <si>
    <t>-</t>
  </si>
  <si>
    <t>Łączny koszt na budynek NETTO                (6+9)</t>
  </si>
  <si>
    <t>Koszt brutto</t>
  </si>
  <si>
    <t xml:space="preserve">Koszt obsługi portalu internetowego dla Spółdzielni: </t>
  </si>
  <si>
    <t xml:space="preserve">Koszt obsługi portalu internetowego dla Mieszkańców: </t>
  </si>
  <si>
    <t>zł netto/lokal/rok</t>
  </si>
  <si>
    <t>ZESTAWIENIE KOSZTÓW</t>
  </si>
  <si>
    <t>Cena ofertowa za podzielniki netto</t>
  </si>
  <si>
    <t>Cena ofertowa za podzielniki brutto</t>
  </si>
  <si>
    <t>(częstotliwość odczytów zgodnie z SIWZ)</t>
  </si>
  <si>
    <t>(zgodnie z wymogami SIWZ)</t>
  </si>
  <si>
    <t>Koszt opracowania treści Regulaminu rozliczania kosztów c.o.:</t>
  </si>
  <si>
    <t>zł netto</t>
  </si>
  <si>
    <t>zł brutto</t>
  </si>
  <si>
    <t xml:space="preserve">………………………………………………………………………………………………………......……….                                                       /podpisy osoby/osób wskazanych w dokumencie 
uprawnionej/uprawnionych do występowania w obrocie prawnym, reprezentowania Oferenta i składania oświadczeń woli w jego imieniu/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</si>
</sst>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14" xfId="0" applyFont="1" applyBorder="1"/>
    <xf numFmtId="4" fontId="1" fillId="3" borderId="23" xfId="0" applyNumberFormat="1" applyFont="1" applyFill="1" applyBorder="1" applyAlignment="1">
      <alignment horizontal="right" vertical="center"/>
    </xf>
    <xf numFmtId="4" fontId="1" fillId="3" borderId="24" xfId="0" applyNumberFormat="1" applyFont="1" applyFill="1" applyBorder="1" applyAlignment="1">
      <alignment horizontal="right" vertical="center"/>
    </xf>
    <xf numFmtId="4" fontId="1" fillId="3" borderId="25" xfId="0" applyNumberFormat="1" applyFont="1" applyFill="1" applyBorder="1" applyAlignment="1">
      <alignment horizontal="right" vertical="center"/>
    </xf>
    <xf numFmtId="4" fontId="1" fillId="3" borderId="26" xfId="0" applyNumberFormat="1" applyFont="1" applyFill="1" applyBorder="1" applyAlignment="1">
      <alignment horizontal="right" vertical="center"/>
    </xf>
    <xf numFmtId="4" fontId="1" fillId="3" borderId="27" xfId="0" applyNumberFormat="1" applyFont="1" applyFill="1" applyBorder="1" applyAlignment="1">
      <alignment horizontal="right" vertical="center"/>
    </xf>
    <xf numFmtId="3" fontId="0" fillId="0" borderId="13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/>
    </xf>
    <xf numFmtId="3" fontId="0" fillId="0" borderId="2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 vertical="center"/>
    </xf>
    <xf numFmtId="3" fontId="0" fillId="0" borderId="17" xfId="0" applyNumberForma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3" fontId="0" fillId="0" borderId="0" xfId="0" applyNumberFormat="1"/>
    <xf numFmtId="4" fontId="1" fillId="0" borderId="13" xfId="0" applyNumberFormat="1" applyFont="1" applyBorder="1" applyAlignment="1">
      <alignment horizontal="right" vertical="center"/>
    </xf>
    <xf numFmtId="4" fontId="1" fillId="0" borderId="19" xfId="0" applyNumberFormat="1" applyFont="1" applyBorder="1" applyAlignment="1">
      <alignment horizontal="right" vertical="center"/>
    </xf>
    <xf numFmtId="4" fontId="1" fillId="0" borderId="22" xfId="0" applyNumberFormat="1" applyFont="1" applyBorder="1" applyAlignment="1">
      <alignment horizontal="right" vertical="center"/>
    </xf>
    <xf numFmtId="4" fontId="1" fillId="0" borderId="3" xfId="0" applyNumberFormat="1" applyFont="1" applyBorder="1" applyAlignment="1">
      <alignment horizontal="right" vertical="center"/>
    </xf>
    <xf numFmtId="4" fontId="1" fillId="0" borderId="10" xfId="0" applyNumberFormat="1" applyFont="1" applyBorder="1" applyAlignment="1">
      <alignment horizontal="right" vertical="center"/>
    </xf>
    <xf numFmtId="4" fontId="1" fillId="0" borderId="17" xfId="0" applyNumberFormat="1" applyFont="1" applyBorder="1" applyAlignment="1">
      <alignment horizontal="right" vertical="center"/>
    </xf>
    <xf numFmtId="4" fontId="0" fillId="0" borderId="12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4" fontId="0" fillId="0" borderId="21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4" fontId="0" fillId="0" borderId="9" xfId="0" applyNumberFormat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4" fontId="0" fillId="2" borderId="13" xfId="0" applyNumberFormat="1" applyFill="1" applyBorder="1" applyAlignment="1">
      <alignment horizontal="right" vertical="center"/>
    </xf>
    <xf numFmtId="4" fontId="0" fillId="2" borderId="19" xfId="0" applyNumberFormat="1" applyFill="1" applyBorder="1" applyAlignment="1">
      <alignment horizontal="right" vertical="center"/>
    </xf>
    <xf numFmtId="4" fontId="0" fillId="2" borderId="22" xfId="0" applyNumberFormat="1" applyFill="1" applyBorder="1" applyAlignment="1">
      <alignment horizontal="right" vertical="center"/>
    </xf>
    <xf numFmtId="4" fontId="0" fillId="2" borderId="3" xfId="0" applyNumberFormat="1" applyFill="1" applyBorder="1" applyAlignment="1">
      <alignment horizontal="right" vertical="center"/>
    </xf>
    <xf numFmtId="4" fontId="0" fillId="2" borderId="10" xfId="0" applyNumberFormat="1" applyFill="1" applyBorder="1" applyAlignment="1">
      <alignment horizontal="right" vertical="center"/>
    </xf>
    <xf numFmtId="4" fontId="0" fillId="2" borderId="17" xfId="0" applyNumberFormat="1" applyFill="1" applyBorder="1" applyAlignment="1">
      <alignment horizontal="right" vertical="center"/>
    </xf>
    <xf numFmtId="4" fontId="1" fillId="3" borderId="12" xfId="0" applyNumberFormat="1" applyFont="1" applyFill="1" applyBorder="1" applyAlignment="1">
      <alignment horizontal="right" vertical="center"/>
    </xf>
    <xf numFmtId="4" fontId="1" fillId="3" borderId="15" xfId="0" applyNumberFormat="1" applyFont="1" applyFill="1" applyBorder="1" applyAlignment="1">
      <alignment horizontal="right" vertical="center"/>
    </xf>
    <xf numFmtId="4" fontId="1" fillId="3" borderId="18" xfId="0" applyNumberFormat="1" applyFont="1" applyFill="1" applyBorder="1" applyAlignment="1">
      <alignment horizontal="right" vertical="center"/>
    </xf>
    <xf numFmtId="4" fontId="1" fillId="3" borderId="21" xfId="0" applyNumberFormat="1" applyFont="1" applyFill="1" applyBorder="1" applyAlignment="1">
      <alignment horizontal="right" vertical="center"/>
    </xf>
    <xf numFmtId="4" fontId="1" fillId="3" borderId="1" xfId="0" applyNumberFormat="1" applyFont="1" applyFill="1" applyBorder="1" applyAlignment="1">
      <alignment horizontal="right" vertical="center"/>
    </xf>
    <xf numFmtId="4" fontId="1" fillId="3" borderId="9" xfId="0" applyNumberFormat="1" applyFont="1" applyFill="1" applyBorder="1" applyAlignment="1">
      <alignment horizontal="right" vertical="center"/>
    </xf>
    <xf numFmtId="4" fontId="1" fillId="3" borderId="16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28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7" fillId="0" borderId="28" xfId="0" applyFon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4" fontId="1" fillId="0" borderId="14" xfId="0" applyNumberFormat="1" applyFont="1" applyBorder="1" applyAlignment="1">
      <alignment horizontal="right" vertical="center"/>
    </xf>
    <xf numFmtId="4" fontId="0" fillId="0" borderId="28" xfId="0" applyNumberFormat="1" applyBorder="1" applyAlignment="1">
      <alignment horizontal="right" vertical="center"/>
    </xf>
    <xf numFmtId="4" fontId="0" fillId="2" borderId="14" xfId="0" applyNumberFormat="1" applyFill="1" applyBorder="1" applyAlignment="1">
      <alignment horizontal="right" vertical="center"/>
    </xf>
    <xf numFmtId="4" fontId="1" fillId="3" borderId="28" xfId="0" applyNumberFormat="1" applyFont="1" applyFill="1" applyBorder="1" applyAlignment="1">
      <alignment horizontal="right" vertical="center"/>
    </xf>
    <xf numFmtId="4" fontId="1" fillId="3" borderId="29" xfId="0" applyNumberFormat="1" applyFont="1" applyFill="1" applyBorder="1" applyAlignment="1">
      <alignment horizontal="right" vertical="center"/>
    </xf>
    <xf numFmtId="0" fontId="0" fillId="0" borderId="30" xfId="0" applyBorder="1" applyAlignment="1">
      <alignment vertical="center"/>
    </xf>
    <xf numFmtId="4" fontId="8" fillId="0" borderId="16" xfId="0" applyNumberFormat="1" applyFont="1" applyBorder="1" applyAlignment="1">
      <alignment horizontal="center" vertical="center"/>
    </xf>
    <xf numFmtId="4" fontId="8" fillId="2" borderId="17" xfId="0" applyNumberFormat="1" applyFont="1" applyFill="1" applyBorder="1" applyAlignment="1">
      <alignment horizontal="center" vertical="center"/>
    </xf>
    <xf numFmtId="4" fontId="8" fillId="0" borderId="18" xfId="0" applyNumberFormat="1" applyFont="1" applyBorder="1" applyAlignment="1">
      <alignment horizontal="center" vertical="center"/>
    </xf>
    <xf numFmtId="4" fontId="8" fillId="2" borderId="20" xfId="0" applyNumberFormat="1" applyFont="1" applyFill="1" applyBorder="1" applyAlignment="1">
      <alignment horizontal="center" vertical="center"/>
    </xf>
    <xf numFmtId="4" fontId="8" fillId="0" borderId="20" xfId="0" applyNumberFormat="1" applyFont="1" applyBorder="1" applyAlignment="1">
      <alignment horizontal="center" vertical="center"/>
    </xf>
    <xf numFmtId="4" fontId="8" fillId="0" borderId="17" xfId="0" applyNumberFormat="1" applyFont="1" applyBorder="1" applyAlignment="1">
      <alignment horizontal="center" vertical="center"/>
    </xf>
    <xf numFmtId="4" fontId="0" fillId="2" borderId="12" xfId="0" applyNumberFormat="1" applyFill="1" applyBorder="1" applyAlignment="1">
      <alignment horizontal="right" vertical="center"/>
    </xf>
    <xf numFmtId="4" fontId="0" fillId="2" borderId="15" xfId="0" applyNumberFormat="1" applyFill="1" applyBorder="1" applyAlignment="1">
      <alignment horizontal="right" vertical="center"/>
    </xf>
    <xf numFmtId="4" fontId="0" fillId="2" borderId="21" xfId="0" applyNumberFormat="1" applyFill="1" applyBorder="1" applyAlignment="1">
      <alignment horizontal="right" vertical="center"/>
    </xf>
    <xf numFmtId="4" fontId="0" fillId="2" borderId="18" xfId="0" applyNumberFormat="1" applyFill="1" applyBorder="1" applyAlignment="1">
      <alignment horizontal="right" vertical="center"/>
    </xf>
    <xf numFmtId="4" fontId="0" fillId="2" borderId="1" xfId="0" applyNumberFormat="1" applyFill="1" applyBorder="1" applyAlignment="1">
      <alignment horizontal="right" vertical="center"/>
    </xf>
    <xf numFmtId="4" fontId="0" fillId="2" borderId="28" xfId="0" applyNumberFormat="1" applyFill="1" applyBorder="1" applyAlignment="1">
      <alignment horizontal="right" vertical="center"/>
    </xf>
    <xf numFmtId="4" fontId="0" fillId="2" borderId="16" xfId="0" applyNumberFormat="1" applyFill="1" applyBorder="1" applyAlignment="1">
      <alignment horizontal="right" vertical="center"/>
    </xf>
    <xf numFmtId="4" fontId="0" fillId="2" borderId="9" xfId="0" applyNumberFormat="1" applyFill="1" applyBorder="1" applyAlignment="1">
      <alignment horizontal="right" vertical="center"/>
    </xf>
    <xf numFmtId="3" fontId="1" fillId="2" borderId="12" xfId="0" applyNumberFormat="1" applyFont="1" applyFill="1" applyBorder="1" applyAlignment="1">
      <alignment horizontal="center" vertical="center"/>
    </xf>
    <xf numFmtId="3" fontId="1" fillId="2" borderId="15" xfId="0" applyNumberFormat="1" applyFont="1" applyFill="1" applyBorder="1" applyAlignment="1">
      <alignment horizontal="center" vertical="center"/>
    </xf>
    <xf numFmtId="3" fontId="1" fillId="2" borderId="21" xfId="0" applyNumberFormat="1" applyFont="1" applyFill="1" applyBorder="1" applyAlignment="1">
      <alignment horizontal="center" vertical="center"/>
    </xf>
    <xf numFmtId="3" fontId="1" fillId="2" borderId="18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2" borderId="28" xfId="0" applyNumberFormat="1" applyFont="1" applyFill="1" applyBorder="1" applyAlignment="1">
      <alignment horizontal="center" vertical="center"/>
    </xf>
    <xf numFmtId="3" fontId="1" fillId="2" borderId="16" xfId="0" applyNumberFormat="1" applyFont="1" applyFill="1" applyBorder="1" applyAlignment="1">
      <alignment horizontal="center" vertical="center"/>
    </xf>
    <xf numFmtId="3" fontId="1" fillId="2" borderId="9" xfId="0" applyNumberFormat="1" applyFont="1" applyFill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3" fontId="1" fillId="0" borderId="19" xfId="0" applyNumberFormat="1" applyFont="1" applyBorder="1" applyAlignment="1">
      <alignment horizontal="center" vertical="center"/>
    </xf>
    <xf numFmtId="3" fontId="1" fillId="0" borderId="22" xfId="0" applyNumberFormat="1" applyFont="1" applyBorder="1" applyAlignment="1">
      <alignment horizontal="center" vertical="center"/>
    </xf>
    <xf numFmtId="3" fontId="1" fillId="0" borderId="20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14" xfId="0" applyNumberFormat="1" applyFont="1" applyBorder="1" applyAlignment="1">
      <alignment horizontal="center" vertical="center"/>
    </xf>
    <xf numFmtId="3" fontId="1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" fontId="5" fillId="5" borderId="9" xfId="0" applyNumberFormat="1" applyFont="1" applyFill="1" applyBorder="1"/>
    <xf numFmtId="0" fontId="0" fillId="0" borderId="0" xfId="0" applyAlignment="1">
      <alignment vertical="center"/>
    </xf>
    <xf numFmtId="0" fontId="6" fillId="0" borderId="0" xfId="0" applyFont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4" fontId="1" fillId="3" borderId="1" xfId="0" applyNumberFormat="1" applyFont="1" applyFill="1" applyBorder="1" applyAlignment="1">
      <alignment horizontal="right" vertical="center"/>
    </xf>
    <xf numFmtId="4" fontId="1" fillId="3" borderId="16" xfId="0" applyNumberFormat="1" applyFont="1" applyFill="1" applyBorder="1" applyAlignment="1">
      <alignment horizontal="right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6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P42"/>
  <sheetViews>
    <sheetView tabSelected="1" view="pageBreakPreview" topLeftCell="A19" zoomScale="115" zoomScaleNormal="100" zoomScaleSheetLayoutView="115" workbookViewId="0">
      <selection activeCell="M32" sqref="M32"/>
    </sheetView>
  </sheetViews>
  <sheetFormatPr defaultRowHeight="15" x14ac:dyDescent="0.25"/>
  <cols>
    <col min="1" max="1" width="13" customWidth="1"/>
    <col min="2" max="2" width="4.42578125" style="2" customWidth="1"/>
    <col min="3" max="3" width="15.28515625" customWidth="1"/>
    <col min="4" max="4" width="11.140625" customWidth="1"/>
    <col min="5" max="5" width="11.28515625" style="16" customWidth="1"/>
    <col min="6" max="7" width="13" customWidth="1"/>
    <col min="8" max="8" width="14" style="3" customWidth="1"/>
    <col min="9" max="9" width="12.28515625" customWidth="1"/>
    <col min="10" max="10" width="13.42578125" customWidth="1"/>
    <col min="11" max="11" width="19.5703125" customWidth="1"/>
    <col min="12" max="12" width="6.5703125" customWidth="1"/>
    <col min="13" max="13" width="13.42578125" customWidth="1"/>
    <col min="14" max="14" width="20.7109375" customWidth="1"/>
    <col min="15" max="15" width="13.7109375" customWidth="1"/>
    <col min="16" max="16" width="8.28515625" customWidth="1"/>
  </cols>
  <sheetData>
    <row r="2" spans="2:16" ht="18.75" x14ac:dyDescent="0.3">
      <c r="B2" s="120" t="s">
        <v>32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23"/>
      <c r="P2" s="1"/>
    </row>
    <row r="3" spans="2:16" ht="19.5" thickBot="1" x14ac:dyDescent="0.35">
      <c r="P3" s="1"/>
    </row>
    <row r="4" spans="2:16" ht="15.75" customHeight="1" x14ac:dyDescent="0.3">
      <c r="B4" s="121" t="s">
        <v>0</v>
      </c>
      <c r="C4" s="121" t="s">
        <v>1</v>
      </c>
      <c r="D4" s="123" t="s">
        <v>17</v>
      </c>
      <c r="E4" s="123" t="s">
        <v>18</v>
      </c>
      <c r="F4" s="125" t="s">
        <v>25</v>
      </c>
      <c r="G4" s="125" t="s">
        <v>20</v>
      </c>
      <c r="H4" s="127" t="s">
        <v>21</v>
      </c>
      <c r="I4" s="129" t="s">
        <v>22</v>
      </c>
      <c r="J4" s="125" t="s">
        <v>23</v>
      </c>
      <c r="K4" s="118" t="s">
        <v>27</v>
      </c>
      <c r="L4" s="116" t="s">
        <v>2</v>
      </c>
      <c r="M4" s="118" t="s">
        <v>28</v>
      </c>
      <c r="N4" s="118" t="s">
        <v>3</v>
      </c>
      <c r="P4" s="1"/>
    </row>
    <row r="5" spans="2:16" ht="66.75" customHeight="1" thickBot="1" x14ac:dyDescent="0.35">
      <c r="B5" s="122"/>
      <c r="C5" s="122"/>
      <c r="D5" s="124"/>
      <c r="E5" s="124"/>
      <c r="F5" s="126"/>
      <c r="G5" s="126"/>
      <c r="H5" s="128"/>
      <c r="I5" s="130"/>
      <c r="J5" s="126"/>
      <c r="K5" s="119"/>
      <c r="L5" s="117"/>
      <c r="M5" s="119"/>
      <c r="N5" s="119"/>
      <c r="P5" s="1"/>
    </row>
    <row r="6" spans="2:16" ht="15" customHeight="1" thickBot="1" x14ac:dyDescent="0.35">
      <c r="B6" s="4">
        <v>1</v>
      </c>
      <c r="C6" s="4">
        <v>2</v>
      </c>
      <c r="D6" s="5">
        <v>3</v>
      </c>
      <c r="E6" s="6">
        <v>4</v>
      </c>
      <c r="F6" s="7">
        <v>5</v>
      </c>
      <c r="G6" s="7">
        <v>6</v>
      </c>
      <c r="H6" s="5">
        <v>7</v>
      </c>
      <c r="I6" s="8">
        <v>8</v>
      </c>
      <c r="J6" s="9">
        <v>9</v>
      </c>
      <c r="K6" s="10">
        <v>10</v>
      </c>
      <c r="L6" s="5">
        <v>11</v>
      </c>
      <c r="M6" s="10">
        <v>12</v>
      </c>
      <c r="N6" s="10">
        <v>13</v>
      </c>
      <c r="P6" s="1"/>
    </row>
    <row r="7" spans="2:16" ht="15.75" customHeight="1" thickBot="1" x14ac:dyDescent="0.35">
      <c r="B7" s="137" t="s">
        <v>19</v>
      </c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9"/>
      <c r="P7" s="1"/>
    </row>
    <row r="8" spans="2:16" ht="18.75" x14ac:dyDescent="0.3">
      <c r="B8" s="11">
        <v>1</v>
      </c>
      <c r="C8" s="12" t="s">
        <v>4</v>
      </c>
      <c r="D8" s="38">
        <v>56</v>
      </c>
      <c r="E8" s="31">
        <v>0</v>
      </c>
      <c r="F8" s="97">
        <f>D8*5</f>
        <v>280</v>
      </c>
      <c r="G8" s="89"/>
      <c r="H8" s="47"/>
      <c r="I8" s="53"/>
      <c r="J8" s="59"/>
      <c r="K8" s="65">
        <f>G8+J8</f>
        <v>0</v>
      </c>
      <c r="L8" s="105">
        <v>8</v>
      </c>
      <c r="M8" s="65">
        <f>K8*1.08</f>
        <v>0</v>
      </c>
      <c r="N8" s="26">
        <f>M8</f>
        <v>0</v>
      </c>
      <c r="P8" s="1"/>
    </row>
    <row r="9" spans="2:16" ht="18.75" x14ac:dyDescent="0.3">
      <c r="B9" s="17">
        <f>B8+1</f>
        <v>2</v>
      </c>
      <c r="C9" s="15" t="s">
        <v>5</v>
      </c>
      <c r="D9" s="39">
        <v>33</v>
      </c>
      <c r="E9" s="32">
        <v>0</v>
      </c>
      <c r="F9" s="98">
        <f>D9*5</f>
        <v>165</v>
      </c>
      <c r="G9" s="90"/>
      <c r="H9" s="48"/>
      <c r="I9" s="54"/>
      <c r="J9" s="60"/>
      <c r="K9" s="66">
        <f t="shared" ref="K9:K21" si="0">G9+J9</f>
        <v>0</v>
      </c>
      <c r="L9" s="106">
        <v>8</v>
      </c>
      <c r="M9" s="66">
        <f t="shared" ref="M9:M21" si="1">K9*1.08</f>
        <v>0</v>
      </c>
      <c r="N9" s="27">
        <f t="shared" ref="N9:N10" si="2">M9</f>
        <v>0</v>
      </c>
      <c r="P9" s="1"/>
    </row>
    <row r="10" spans="2:16" ht="19.5" thickBot="1" x14ac:dyDescent="0.35">
      <c r="B10" s="21">
        <f t="shared" ref="B10:B16" si="3">B9+1</f>
        <v>3</v>
      </c>
      <c r="C10" s="22" t="s">
        <v>6</v>
      </c>
      <c r="D10" s="41">
        <v>22</v>
      </c>
      <c r="E10" s="34">
        <v>0</v>
      </c>
      <c r="F10" s="99">
        <f>D10*5</f>
        <v>110</v>
      </c>
      <c r="G10" s="91"/>
      <c r="H10" s="49"/>
      <c r="I10" s="55"/>
      <c r="J10" s="61"/>
      <c r="K10" s="68">
        <f t="shared" si="0"/>
        <v>0</v>
      </c>
      <c r="L10" s="107">
        <v>8</v>
      </c>
      <c r="M10" s="68">
        <f t="shared" si="1"/>
        <v>0</v>
      </c>
      <c r="N10" s="28">
        <f t="shared" si="2"/>
        <v>0</v>
      </c>
      <c r="P10" s="1"/>
    </row>
    <row r="11" spans="2:16" ht="18.75" x14ac:dyDescent="0.3">
      <c r="B11" s="131">
        <f t="shared" si="3"/>
        <v>4</v>
      </c>
      <c r="C11" s="133" t="s">
        <v>7</v>
      </c>
      <c r="D11" s="38">
        <v>46</v>
      </c>
      <c r="E11" s="31">
        <v>0</v>
      </c>
      <c r="F11" s="97">
        <f>D11*5</f>
        <v>230</v>
      </c>
      <c r="G11" s="89"/>
      <c r="H11" s="47"/>
      <c r="I11" s="53"/>
      <c r="J11" s="59"/>
      <c r="K11" s="65">
        <f t="shared" si="0"/>
        <v>0</v>
      </c>
      <c r="L11" s="105">
        <v>8</v>
      </c>
      <c r="M11" s="65">
        <f t="shared" ref="M11" si="4">K11*1.08</f>
        <v>0</v>
      </c>
      <c r="N11" s="135">
        <f>M11+M12</f>
        <v>0</v>
      </c>
      <c r="O11" s="46"/>
      <c r="P11" s="1"/>
    </row>
    <row r="12" spans="2:16" ht="21.75" thickBot="1" x14ac:dyDescent="0.35">
      <c r="B12" s="132"/>
      <c r="C12" s="134"/>
      <c r="D12" s="40">
        <v>0</v>
      </c>
      <c r="E12" s="33">
        <v>12</v>
      </c>
      <c r="F12" s="100">
        <f>E12*3</f>
        <v>36</v>
      </c>
      <c r="G12" s="92"/>
      <c r="H12" s="87" t="s">
        <v>26</v>
      </c>
      <c r="I12" s="85" t="s">
        <v>26</v>
      </c>
      <c r="J12" s="86" t="s">
        <v>26</v>
      </c>
      <c r="K12" s="67">
        <f>G12</f>
        <v>0</v>
      </c>
      <c r="L12" s="108">
        <v>23</v>
      </c>
      <c r="M12" s="67">
        <f>K12*1.23</f>
        <v>0</v>
      </c>
      <c r="N12" s="136"/>
      <c r="O12" s="46"/>
      <c r="P12" s="1"/>
    </row>
    <row r="13" spans="2:16" ht="18.75" x14ac:dyDescent="0.3">
      <c r="B13" s="131">
        <v>5</v>
      </c>
      <c r="C13" s="131" t="s">
        <v>8</v>
      </c>
      <c r="D13" s="42">
        <v>112</v>
      </c>
      <c r="E13" s="35">
        <v>0</v>
      </c>
      <c r="F13" s="101">
        <f>D13*5</f>
        <v>560</v>
      </c>
      <c r="G13" s="93"/>
      <c r="H13" s="50"/>
      <c r="I13" s="56"/>
      <c r="J13" s="62"/>
      <c r="K13" s="69">
        <f t="shared" si="0"/>
        <v>0</v>
      </c>
      <c r="L13" s="109">
        <v>8</v>
      </c>
      <c r="M13" s="69">
        <f t="shared" ref="M13" si="5">K13*1.08</f>
        <v>0</v>
      </c>
      <c r="N13" s="135">
        <f>M13+M14</f>
        <v>0</v>
      </c>
      <c r="O13" s="46"/>
      <c r="P13" s="1"/>
    </row>
    <row r="14" spans="2:16" ht="21.75" thickBot="1" x14ac:dyDescent="0.35">
      <c r="B14" s="132"/>
      <c r="C14" s="132"/>
      <c r="D14" s="40">
        <v>0</v>
      </c>
      <c r="E14" s="33">
        <v>1</v>
      </c>
      <c r="F14" s="100">
        <f>E14*3</f>
        <v>3</v>
      </c>
      <c r="G14" s="92"/>
      <c r="H14" s="87" t="s">
        <v>26</v>
      </c>
      <c r="I14" s="85" t="s">
        <v>26</v>
      </c>
      <c r="J14" s="86" t="s">
        <v>26</v>
      </c>
      <c r="K14" s="67">
        <f>G14</f>
        <v>0</v>
      </c>
      <c r="L14" s="108">
        <v>23</v>
      </c>
      <c r="M14" s="67">
        <f>K14*1.23</f>
        <v>0</v>
      </c>
      <c r="N14" s="136"/>
      <c r="P14" s="1"/>
    </row>
    <row r="15" spans="2:16" ht="18.75" x14ac:dyDescent="0.3">
      <c r="B15" s="73">
        <v>6</v>
      </c>
      <c r="C15" s="74" t="s">
        <v>9</v>
      </c>
      <c r="D15" s="75">
        <v>49</v>
      </c>
      <c r="E15" s="76">
        <v>0</v>
      </c>
      <c r="F15" s="102">
        <f>D15*5</f>
        <v>245</v>
      </c>
      <c r="G15" s="94"/>
      <c r="H15" s="77"/>
      <c r="I15" s="78"/>
      <c r="J15" s="79"/>
      <c r="K15" s="80">
        <f t="shared" si="0"/>
        <v>0</v>
      </c>
      <c r="L15" s="110">
        <v>8</v>
      </c>
      <c r="M15" s="80">
        <f t="shared" si="1"/>
        <v>0</v>
      </c>
      <c r="N15" s="81">
        <f t="shared" ref="N15:N17" si="6">M15</f>
        <v>0</v>
      </c>
      <c r="O15" s="16"/>
      <c r="P15" s="1"/>
    </row>
    <row r="16" spans="2:16" ht="18.75" x14ac:dyDescent="0.3">
      <c r="B16" s="17">
        <f t="shared" si="3"/>
        <v>7</v>
      </c>
      <c r="C16" s="15" t="s">
        <v>10</v>
      </c>
      <c r="D16" s="39">
        <v>75</v>
      </c>
      <c r="E16" s="32">
        <v>0</v>
      </c>
      <c r="F16" s="98">
        <f>D16*5</f>
        <v>375</v>
      </c>
      <c r="G16" s="90"/>
      <c r="H16" s="48"/>
      <c r="I16" s="54"/>
      <c r="J16" s="60"/>
      <c r="K16" s="66">
        <f t="shared" si="0"/>
        <v>0</v>
      </c>
      <c r="L16" s="106">
        <v>8</v>
      </c>
      <c r="M16" s="66">
        <f t="shared" si="1"/>
        <v>0</v>
      </c>
      <c r="N16" s="27">
        <f t="shared" si="6"/>
        <v>0</v>
      </c>
      <c r="O16" s="16"/>
      <c r="P16" s="1"/>
    </row>
    <row r="17" spans="2:16" ht="19.5" thickBot="1" x14ac:dyDescent="0.35">
      <c r="B17" s="21">
        <f t="shared" ref="B17:B21" si="7">B16+1</f>
        <v>8</v>
      </c>
      <c r="C17" s="22" t="s">
        <v>11</v>
      </c>
      <c r="D17" s="41">
        <v>110</v>
      </c>
      <c r="E17" s="34">
        <v>0</v>
      </c>
      <c r="F17" s="99">
        <f>D17*5</f>
        <v>550</v>
      </c>
      <c r="G17" s="91"/>
      <c r="H17" s="49"/>
      <c r="I17" s="55"/>
      <c r="J17" s="61"/>
      <c r="K17" s="68">
        <f t="shared" si="0"/>
        <v>0</v>
      </c>
      <c r="L17" s="107">
        <v>8</v>
      </c>
      <c r="M17" s="68">
        <f t="shared" si="1"/>
        <v>0</v>
      </c>
      <c r="N17" s="28">
        <f t="shared" si="6"/>
        <v>0</v>
      </c>
      <c r="O17" s="18"/>
      <c r="P17" s="1"/>
    </row>
    <row r="18" spans="2:16" ht="18.75" x14ac:dyDescent="0.3">
      <c r="B18" s="131">
        <f t="shared" si="7"/>
        <v>9</v>
      </c>
      <c r="C18" s="82" t="s">
        <v>12</v>
      </c>
      <c r="D18" s="38">
        <v>43</v>
      </c>
      <c r="E18" s="31">
        <v>0</v>
      </c>
      <c r="F18" s="97">
        <f>D18*5</f>
        <v>215</v>
      </c>
      <c r="G18" s="89"/>
      <c r="H18" s="47"/>
      <c r="I18" s="53"/>
      <c r="J18" s="59"/>
      <c r="K18" s="65">
        <f t="shared" si="0"/>
        <v>0</v>
      </c>
      <c r="L18" s="105">
        <v>8</v>
      </c>
      <c r="M18" s="65">
        <f t="shared" ref="M18" si="8">K18*1.08</f>
        <v>0</v>
      </c>
      <c r="N18" s="135">
        <f>M18+M19</f>
        <v>0</v>
      </c>
      <c r="P18" s="1"/>
    </row>
    <row r="19" spans="2:16" ht="21.75" thickBot="1" x14ac:dyDescent="0.35">
      <c r="B19" s="132"/>
      <c r="C19" s="14" t="s">
        <v>12</v>
      </c>
      <c r="D19" s="44">
        <v>0</v>
      </c>
      <c r="E19" s="37">
        <v>2</v>
      </c>
      <c r="F19" s="103">
        <f>E19*3</f>
        <v>6</v>
      </c>
      <c r="G19" s="95"/>
      <c r="H19" s="88" t="s">
        <v>26</v>
      </c>
      <c r="I19" s="83" t="s">
        <v>26</v>
      </c>
      <c r="J19" s="84" t="s">
        <v>26</v>
      </c>
      <c r="K19" s="71">
        <f>G19</f>
        <v>0</v>
      </c>
      <c r="L19" s="111">
        <v>23</v>
      </c>
      <c r="M19" s="71">
        <f>K19*1.23</f>
        <v>0</v>
      </c>
      <c r="N19" s="136"/>
      <c r="P19" s="1"/>
    </row>
    <row r="20" spans="2:16" ht="19.5" thickBot="1" x14ac:dyDescent="0.35">
      <c r="B20" s="19">
        <v>10</v>
      </c>
      <c r="C20" s="20" t="s">
        <v>13</v>
      </c>
      <c r="D20" s="43">
        <v>25</v>
      </c>
      <c r="E20" s="45">
        <v>0</v>
      </c>
      <c r="F20" s="104">
        <f>D20*5</f>
        <v>125</v>
      </c>
      <c r="G20" s="96"/>
      <c r="H20" s="51"/>
      <c r="I20" s="57"/>
      <c r="J20" s="63"/>
      <c r="K20" s="70">
        <f t="shared" si="0"/>
        <v>0</v>
      </c>
      <c r="L20" s="36">
        <v>8</v>
      </c>
      <c r="M20" s="70">
        <f t="shared" si="1"/>
        <v>0</v>
      </c>
      <c r="N20" s="30">
        <f t="shared" ref="N20:N21" si="9">M20</f>
        <v>0</v>
      </c>
      <c r="P20" s="1"/>
    </row>
    <row r="21" spans="2:16" ht="19.5" thickBot="1" x14ac:dyDescent="0.35">
      <c r="B21" s="13">
        <f t="shared" si="7"/>
        <v>11</v>
      </c>
      <c r="C21" s="14" t="s">
        <v>14</v>
      </c>
      <c r="D21" s="44">
        <v>20</v>
      </c>
      <c r="E21" s="37">
        <v>0</v>
      </c>
      <c r="F21" s="103">
        <f>D21*5</f>
        <v>100</v>
      </c>
      <c r="G21" s="95"/>
      <c r="H21" s="52"/>
      <c r="I21" s="58"/>
      <c r="J21" s="64"/>
      <c r="K21" s="71">
        <f t="shared" si="0"/>
        <v>0</v>
      </c>
      <c r="L21" s="111">
        <v>8</v>
      </c>
      <c r="M21" s="71">
        <f t="shared" si="1"/>
        <v>0</v>
      </c>
      <c r="N21" s="29">
        <f t="shared" si="9"/>
        <v>0</v>
      </c>
      <c r="P21" s="1"/>
    </row>
    <row r="22" spans="2:16" ht="19.5" thickBot="1" x14ac:dyDescent="0.35">
      <c r="K22" s="113">
        <f>SUM(K8:K21)</f>
        <v>0</v>
      </c>
      <c r="M22" s="112"/>
      <c r="N22" s="113">
        <f>N8+N9+N10+N11+N13+N15+N16+N17+N18+N20+N21</f>
        <v>0</v>
      </c>
      <c r="P22" s="1"/>
    </row>
    <row r="23" spans="2:16" ht="18.75" x14ac:dyDescent="0.3">
      <c r="B23" s="72" t="s">
        <v>24</v>
      </c>
      <c r="K23" s="112" t="s">
        <v>33</v>
      </c>
      <c r="N23" s="112" t="s">
        <v>34</v>
      </c>
      <c r="P23" s="1"/>
    </row>
    <row r="24" spans="2:16" ht="18.75" x14ac:dyDescent="0.3">
      <c r="P24" s="1"/>
    </row>
    <row r="26" spans="2:16" x14ac:dyDescent="0.25">
      <c r="C26" s="24" t="s">
        <v>29</v>
      </c>
      <c r="H26" s="25"/>
      <c r="I26" s="25"/>
      <c r="J26" s="3" t="s">
        <v>15</v>
      </c>
    </row>
    <row r="27" spans="2:16" x14ac:dyDescent="0.25">
      <c r="C27" s="114"/>
      <c r="I27" s="3"/>
      <c r="J27" s="3"/>
    </row>
    <row r="28" spans="2:16" x14ac:dyDescent="0.25">
      <c r="C28" s="24"/>
      <c r="I28" s="3"/>
      <c r="J28" s="3"/>
    </row>
    <row r="29" spans="2:16" x14ac:dyDescent="0.25">
      <c r="C29" s="24" t="s">
        <v>37</v>
      </c>
      <c r="H29" s="25"/>
      <c r="I29" s="25"/>
      <c r="J29" s="3" t="s">
        <v>38</v>
      </c>
    </row>
    <row r="30" spans="2:16" x14ac:dyDescent="0.25">
      <c r="C30" s="114" t="s">
        <v>36</v>
      </c>
      <c r="I30" s="3"/>
    </row>
    <row r="31" spans="2:16" x14ac:dyDescent="0.25">
      <c r="C31" s="114"/>
      <c r="H31" s="25"/>
      <c r="I31" s="25"/>
      <c r="J31" s="3" t="s">
        <v>39</v>
      </c>
    </row>
    <row r="32" spans="2:16" x14ac:dyDescent="0.25">
      <c r="C32" s="24"/>
      <c r="I32" s="3"/>
      <c r="J32" s="3"/>
    </row>
    <row r="33" spans="3:14" x14ac:dyDescent="0.25">
      <c r="I33" s="3"/>
    </row>
    <row r="34" spans="3:14" x14ac:dyDescent="0.25">
      <c r="C34" s="24" t="s">
        <v>30</v>
      </c>
      <c r="H34" s="25"/>
      <c r="I34" s="25"/>
      <c r="J34" s="3" t="s">
        <v>31</v>
      </c>
    </row>
    <row r="35" spans="3:14" x14ac:dyDescent="0.25">
      <c r="C35" s="114" t="s">
        <v>35</v>
      </c>
    </row>
    <row r="36" spans="3:14" x14ac:dyDescent="0.25">
      <c r="C36" s="114"/>
    </row>
    <row r="39" spans="3:14" ht="15" customHeight="1" x14ac:dyDescent="0.25">
      <c r="J39" s="115" t="s">
        <v>40</v>
      </c>
      <c r="K39" s="115"/>
      <c r="L39" s="115"/>
      <c r="M39" s="115"/>
      <c r="N39" s="115"/>
    </row>
    <row r="40" spans="3:14" x14ac:dyDescent="0.25">
      <c r="I40" s="140"/>
      <c r="J40" s="115"/>
      <c r="K40" s="115"/>
      <c r="L40" s="115"/>
      <c r="M40" s="115"/>
      <c r="N40" s="115"/>
    </row>
    <row r="41" spans="3:14" x14ac:dyDescent="0.25">
      <c r="I41" s="140"/>
      <c r="J41" s="115"/>
      <c r="K41" s="115"/>
      <c r="L41" s="115"/>
      <c r="M41" s="115"/>
      <c r="N41" s="115"/>
    </row>
    <row r="42" spans="3:14" x14ac:dyDescent="0.25">
      <c r="C42" t="s">
        <v>16</v>
      </c>
    </row>
  </sheetData>
  <mergeCells count="24">
    <mergeCell ref="N18:N19"/>
    <mergeCell ref="N13:N14"/>
    <mergeCell ref="N11:N12"/>
    <mergeCell ref="B7:N7"/>
    <mergeCell ref="N4:N5"/>
    <mergeCell ref="B11:B12"/>
    <mergeCell ref="C11:C12"/>
    <mergeCell ref="B13:B14"/>
    <mergeCell ref="C13:C14"/>
    <mergeCell ref="L4:L5"/>
    <mergeCell ref="M4:M5"/>
    <mergeCell ref="B2:M2"/>
    <mergeCell ref="B4:B5"/>
    <mergeCell ref="C4:C5"/>
    <mergeCell ref="D4:D5"/>
    <mergeCell ref="E4:E5"/>
    <mergeCell ref="F4:F5"/>
    <mergeCell ref="H4:H5"/>
    <mergeCell ref="I4:I5"/>
    <mergeCell ref="J4:J5"/>
    <mergeCell ref="K4:K5"/>
    <mergeCell ref="G4:G5"/>
    <mergeCell ref="B18:B19"/>
    <mergeCell ref="J39:N41"/>
  </mergeCells>
  <pageMargins left="0.47244094488188981" right="0.19685039370078741" top="0.74803149606299213" bottom="0.43307086614173229" header="0.31496062992125984" footer="0.31496062992125984"/>
  <pageSetup paperSize="8" fitToHeight="0" orientation="landscape" horizontalDpi="4294967293" r:id="rId1"/>
  <headerFooter>
    <oddHeader>&amp;L&amp;"Tahoma,Normalny"zał. nr 2 do SIWZ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podzielniki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Techniczny</dc:creator>
  <cp:lastModifiedBy>IwonaS</cp:lastModifiedBy>
  <cp:lastPrinted>2022-09-19T10:03:06Z</cp:lastPrinted>
  <dcterms:created xsi:type="dcterms:W3CDTF">2015-07-06T13:46:43Z</dcterms:created>
  <dcterms:modified xsi:type="dcterms:W3CDTF">2022-09-19T10:03:40Z</dcterms:modified>
</cp:coreProperties>
</file>